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PC902\Desktop\【HP掲載】令和３年度決算に係る経営比較分析表の公表について①水道・電気\010 上水道（末端）\"/>
    </mc:Choice>
  </mc:AlternateContent>
  <xr:revisionPtr revIDLastSave="0" documentId="13_ncr:1_{91CDCB3B-6881-4098-BC71-3E9236F975A1}" xr6:coauthVersionLast="47" xr6:coauthVersionMax="47" xr10:uidLastSave="{00000000-0000-0000-0000-000000000000}"/>
  <workbookProtection workbookAlgorithmName="SHA-512" workbookHashValue="FAXVZCMMc4xulaxoPAqy5XsexO+5j+nXQj6EHuGk3iGIDS71elrj22ocqPjaGTK9TpmvbBGXdg8OWD6V7az0NA==" workbookSaltValue="8QU0h7yq+uqF/Sfgp/9ww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<sst xmlns="http://schemas.openxmlformats.org/spreadsheetml/2006/main" count="228" uniqueCount="114">
  <si>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</si>
  <si>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</si>
  <si>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</si>
  <si>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</si>
  <si>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</si>
  <si>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</si>
  <si>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</si>
  <si>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</si>
  <si>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</si>
  <si>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</si>
  <si>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</si>
  <si>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</si>
  <si>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</si>
  <si>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</si>
  <si>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</si>
  <si>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</si>
  <si>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</si>
  <si>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</si>
  <si>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</si>
  <si>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</si>
  <si>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</si>
  <si>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</si>
  <si>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</si>
  <si>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</si>
  <si>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</si>
  <si>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</si>
  <si>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</si>
  <si>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</si>
  <si>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</si>
  <si>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</si>
  <si>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</si>
  <si>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</si>
  <si>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</si>
  <si>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</si>
  <si>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</si>
  <si>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</si>
  <si>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</si>
  <si>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</si>
  <si>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</si>
  <si>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</si>
  <si>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</si>
  <si>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</si>
  <si>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</si>
  <si>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</si>
  <si>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</si>
  <si>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</si>
  <si>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</si>
  <si>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</si>
  <si>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</si>
  <si>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</si>
  <si>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</si>
  <si>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</si>
  <si>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</si>
  <si>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</si>
  <si>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</si>
  <si>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</si>
  <si>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</si>
  <si>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</si>
  <si>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</si>
  <si>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</si>
  <si>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</si>
  <si>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</si>
  <si>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</si>
  <si>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</si>
  <si>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</si>
  <si>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</si>
  <si>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</si>
  <si>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</si>
  <si>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</si>
  <si>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</si>
  <si>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</si>
  <si>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</si>
  <si>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</si>
  <si>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</si>
  <si>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</si>
  <si>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</si>
  <si>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</si>
  <si>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</si>
  <si>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</si>
  <si>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</si>
  <si>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</si>
  <si>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</si>
  <si>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</si>
  <si>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</si>
  <si>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</si>
  <si>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</si>
  <si>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</si>
  <si>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</si>
  <si>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</si>
  <si>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</si>
  <si>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</si>
  <si>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</si>
  <si>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</si>
  <si>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神崎町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</si>
  <si>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</si>
  <si>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</si>
  <si>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</si>
  <si>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</si>
  <si>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</si>
  <si>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</si>
  <si>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</si>
  <si>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</si>
  <si>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</si>
  <si>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</si>
  <si>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</si>
  <si>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</si>
  <si>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</si>
  <si>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</si>
  <si>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</si>
  <si>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</si>
  <si>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</si>
  <si>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について全国・類似団体平均値より高い水準にある。料金回収率が100%を下回っているにもかかわらず数値が高い水準となる要因は、営業外収益である町・県からの高料金対策補助金と長期前受金戻入によるものである。
　なお、給水収益は給水人口の減少に伴い減少傾向となっている。事業費用は、徹底した費用削減による経営改善を実施中であり、これ以上の削減は非常に難しい状態である。
　累積欠損金比率について、平成２６年度に東日本大震災により被災した水道施設の固定資産除却（特別損失）を計上したため、多額の累積欠損金が発生したが、それ以降の欠損は発生していない。
　流動比率について、令和元年度から減少傾向となっているが100％以上、平均値以上であり十分な支払い能力があると考えられる。今後も経営改善を実施する必要がある。
　企業債残高対給水収益比率は、平成２６年度に災害復旧事業のため借入を実施し増加したが、平成２７年度から減少している。これは費用削減のため、直営工事等を推進し企業債等借入を最小限に抑止しているためである。
　料金回収率は、令和元年度から下降傾向である。また、令和３年度は100％を下回っている。人件費薬品等費用等による給水原価の上昇に伴い、今後も料金回収率が下がるものと見込まれる。
　施設利用率は、水道施設工事が完了した後、当初計画された住宅団地開発が予定戸数を大きく減らして販売されたため、計画人口と大きな差異が生じており現況では改善することは出来ない。
　有収率は、経年管の廃止及び配水量の監視を行っているため平均値以上である。
</t>
    <rPh sb="644" eb="646">
      <t>ケイネン</t>
    </rPh>
    <rPh sb="646" eb="647">
      <t>カン</t>
    </rPh>
    <phoneticPr fontId="4"/>
  </si>
  <si>
    <t xml:space="preserve">　表流水系の第二浄水場は、東日本大震災により建て直したため新しいが、地下水系の古原浄水場は建設後２７年を経過しており、直営の修繕により対応している。また、制御盤等については、部品供給停止などにより更新の必要が出てくるため、令和２年度から順次更新を進めている。
　管路については、東日本大震災の災害復旧により壊れた経年管の布設替えを実施しており、また平成３０年度に老朽管となる石綿管全廃したため、耐用年数を超えた経年管は無い。今後、経年管が発生するため、計画的な更新が必要である。
　なお、２つある浄水場は同一敷地内にあり、地下水系・表流水系の２つの水源を確保し、災害対応出来るようになっている。
</t>
    <phoneticPr fontId="4"/>
  </si>
  <si>
    <t xml:space="preserve">　給水人口減少に伴い、有収水量は横ばいから減少傾向となっている。令和２年度から一人当たり一日平均有収水量が10リットル程度増加している。また、道の駅「発酵の里 こうざき」では様々なアプローチによる営業展開をしているが、有収水量が大きく減少している。これは新型コロナウイルス感染症対策により家庭での時間が増えた（外出自粛、リモートワーク等）ことが要因の一部であると考えられる。家庭用水は給水収益の割合の殆どを占めているため、今後は人口の増減と同様に注視していく必要がある。
　表流水は、利根川から取水し導水ポンプ場で加圧してくみ上げており、加えて１級河川下流域という地域性もあり水質が良くないため浄水に多くの薬品が必要となり、給水原価を押し上げる状況となっている。また、表流水系浄水場の運転には相応の技能が必要となるが、職員の定年退職が続く中で、技術継承が大きな課題となっている。
　近隣市町村と広域化を研究するため、香取市・多古町との勉強会を設置し、今後も経営強化のため実施していく。
</t>
    <rPh sb="71" eb="72">
      <t>ミチ</t>
    </rPh>
    <rPh sb="73" eb="74">
      <t>エキ</t>
    </rPh>
    <rPh sb="75" eb="77">
      <t>ハッコウ</t>
    </rPh>
    <rPh sb="78" eb="79">
      <t>サト</t>
    </rPh>
    <rPh sb="87" eb="89">
      <t>サマザマ</t>
    </rPh>
    <rPh sb="98" eb="100">
      <t>エイギョウ</t>
    </rPh>
    <rPh sb="100" eb="102">
      <t>テンカイ</t>
    </rPh>
    <rPh sb="109" eb="111">
      <t>ユウシュウ</t>
    </rPh>
    <rPh sb="111" eb="113">
      <t>スイリョウ</t>
    </rPh>
    <rPh sb="114" eb="115">
      <t>オオ</t>
    </rPh>
    <rPh sb="117" eb="119">
      <t>ゲンショウ</t>
    </rPh>
    <rPh sb="200" eb="201">
      <t>ホトン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</si>
</sst>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3B-41F7-8432-46FDB8A8CE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0.81</c:v>
                </c:pt>
                <c:pt idx="3">
                  <c:v>0.38</c:v>
                </c:pt>
                <c:pt idx="4">
                  <c:v>0.51</c:v>
                </c:pt>
              </c:numCache>
            </c:numRef>
          </c:val>
          <c:smooth val="0"/>
          <c:extLst>
            <c:ext xmlns:c16="http://schemas.microsoft.com/office/drawing/2014/chart" uri="{C3380CC4-5D6E-409C-BE32-E72D297353CC}">
              <c16:uniqueId val="{00000001-CC3B-41F7-8432-46FDB8A8CE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36.869999999999997</c:v>
                </c:pt>
                <c:pt idx="1">
                  <c:v>36.25</c:v>
                </c:pt>
                <c:pt idx="2">
                  <c:v>35.950000000000003</c:v>
                </c:pt>
                <c:pt idx="3">
                  <c:v>36.950000000000003</c:v>
                </c:pt>
                <c:pt idx="4">
                  <c:v>37.46</c:v>
                </c:pt>
              </c:numCache>
            </c:numRef>
          </c:val>
          <c:extLst>
            <c:ext xmlns:c16="http://schemas.microsoft.com/office/drawing/2014/chart" uri="{C3380CC4-5D6E-409C-BE32-E72D297353CC}">
              <c16:uniqueId val="{00000000-25E0-4C35-8C0A-9F2904B47F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41.06</c:v>
                </c:pt>
                <c:pt idx="3">
                  <c:v>39.94</c:v>
                </c:pt>
                <c:pt idx="4">
                  <c:v>40.19</c:v>
                </c:pt>
              </c:numCache>
            </c:numRef>
          </c:val>
          <c:smooth val="0"/>
          <c:extLst>
            <c:ext xmlns:c16="http://schemas.microsoft.com/office/drawing/2014/chart" uri="{C3380CC4-5D6E-409C-BE32-E72D297353CC}">
              <c16:uniqueId val="{00000001-25E0-4C35-8C0A-9F2904B47F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96.19</c:v>
                </c:pt>
                <c:pt idx="1">
                  <c:v>97.62</c:v>
                </c:pt>
                <c:pt idx="2">
                  <c:v>97.91</c:v>
                </c:pt>
                <c:pt idx="3">
                  <c:v>98.88</c:v>
                </c:pt>
                <c:pt idx="4">
                  <c:v>96.41</c:v>
                </c:pt>
              </c:numCache>
            </c:numRef>
          </c:val>
          <c:extLst>
            <c:ext xmlns:c16="http://schemas.microsoft.com/office/drawing/2014/chart" uri="{C3380CC4-5D6E-409C-BE32-E72D297353CC}">
              <c16:uniqueId val="{00000000-E2A5-408A-9D79-2CF275128E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72.42</c:v>
                </c:pt>
                <c:pt idx="3">
                  <c:v>69.41</c:v>
                </c:pt>
                <c:pt idx="4">
                  <c:v>71.52</c:v>
                </c:pt>
              </c:numCache>
            </c:numRef>
          </c:val>
          <c:smooth val="0"/>
          <c:extLst>
            <c:ext xmlns:c16="http://schemas.microsoft.com/office/drawing/2014/chart" uri="{C3380CC4-5D6E-409C-BE32-E72D297353CC}">
              <c16:uniqueId val="{00000001-E2A5-408A-9D79-2CF275128E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121.23</c:v>
                </c:pt>
                <c:pt idx="1">
                  <c:v>120.6</c:v>
                </c:pt>
                <c:pt idx="2">
                  <c:v>124.36</c:v>
                </c:pt>
                <c:pt idx="3">
                  <c:v>122.02</c:v>
                </c:pt>
                <c:pt idx="4">
                  <c:v>118.82</c:v>
                </c:pt>
              </c:numCache>
            </c:numRef>
          </c:val>
          <c:extLst>
            <c:ext xmlns:c16="http://schemas.microsoft.com/office/drawing/2014/chart" uri="{C3380CC4-5D6E-409C-BE32-E72D297353CC}">
              <c16:uniqueId val="{00000000-49E2-4604-A44E-D958738251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108.22</c:v>
                </c:pt>
                <c:pt idx="3">
                  <c:v>114.22</c:v>
                </c:pt>
                <c:pt idx="4">
                  <c:v>108.19</c:v>
                </c:pt>
              </c:numCache>
            </c:numRef>
          </c:val>
          <c:smooth val="0"/>
          <c:extLst>
            <c:ext xmlns:c16="http://schemas.microsoft.com/office/drawing/2014/chart" uri="{C3380CC4-5D6E-409C-BE32-E72D297353CC}">
              <c16:uniqueId val="{00000001-49E2-4604-A44E-D958738251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46.05</c:v>
                </c:pt>
                <c:pt idx="1">
                  <c:v>48.41</c:v>
                </c:pt>
                <c:pt idx="2">
                  <c:v>50.74</c:v>
                </c:pt>
                <c:pt idx="3">
                  <c:v>52.35</c:v>
                </c:pt>
                <c:pt idx="4">
                  <c:v>54.11</c:v>
                </c:pt>
              </c:numCache>
            </c:numRef>
          </c:val>
          <c:extLst>
            <c:ext xmlns:c16="http://schemas.microsoft.com/office/drawing/2014/chart" uri="{C3380CC4-5D6E-409C-BE32-E72D297353CC}">
              <c16:uniqueId val="{00000000-4BB6-4586-95AE-F6BB4876EC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52.73</c:v>
                </c:pt>
                <c:pt idx="3">
                  <c:v>53.25</c:v>
                </c:pt>
                <c:pt idx="4">
                  <c:v>53.4</c:v>
                </c:pt>
              </c:numCache>
            </c:numRef>
          </c:val>
          <c:smooth val="0"/>
          <c:extLst>
            <c:ext xmlns:c16="http://schemas.microsoft.com/office/drawing/2014/chart" uri="{C3380CC4-5D6E-409C-BE32-E72D297353CC}">
              <c16:uniqueId val="{00000001-4BB6-4586-95AE-F6BB4876EC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quot;-&quot;">
                  <c:v>0.28999999999999998</c:v>
                </c:pt>
                <c:pt idx="1">
                  <c:v>0</c:v>
                </c:pt>
                <c:pt idx="2">
                  <c:v>0</c:v>
                </c:pt>
                <c:pt idx="3">
                  <c:v>0</c:v>
                </c:pt>
                <c:pt idx="4">
                  <c:v>0</c:v>
                </c:pt>
              </c:numCache>
            </c:numRef>
          </c:val>
          <c:extLst>
            <c:ext xmlns:c16="http://schemas.microsoft.com/office/drawing/2014/chart" uri="{C3380CC4-5D6E-409C-BE32-E72D297353CC}">
              <c16:uniqueId val="{00000000-EE00-4D8A-8DF2-ACE10F759E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19.91</c:v>
                </c:pt>
                <c:pt idx="3">
                  <c:v>23.02</c:v>
                </c:pt>
                <c:pt idx="4">
                  <c:v>21.86</c:v>
                </c:pt>
              </c:numCache>
            </c:numRef>
          </c:val>
          <c:smooth val="0"/>
          <c:extLst>
            <c:ext xmlns:c16="http://schemas.microsoft.com/office/drawing/2014/chart" uri="{C3380CC4-5D6E-409C-BE32-E72D297353CC}">
              <c16:uniqueId val="{00000001-EE00-4D8A-8DF2-ACE10F759E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47-4478-8398-840AC3CF1C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25.29</c:v>
                </c:pt>
                <c:pt idx="3">
                  <c:v>22.71</c:v>
                </c:pt>
                <c:pt idx="4">
                  <c:v>6.17</c:v>
                </c:pt>
              </c:numCache>
            </c:numRef>
          </c:val>
          <c:smooth val="0"/>
          <c:extLst>
            <c:ext xmlns:c16="http://schemas.microsoft.com/office/drawing/2014/chart" uri="{C3380CC4-5D6E-409C-BE32-E72D297353CC}">
              <c16:uniqueId val="{00000001-0347-4478-8398-840AC3CF1C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375.96</c:v>
                </c:pt>
                <c:pt idx="1">
                  <c:v>454.36</c:v>
                </c:pt>
                <c:pt idx="2">
                  <c:v>522.32000000000005</c:v>
                </c:pt>
                <c:pt idx="3">
                  <c:v>518.85</c:v>
                </c:pt>
                <c:pt idx="4">
                  <c:v>496.76</c:v>
                </c:pt>
              </c:numCache>
            </c:numRef>
          </c:val>
          <c:extLst>
            <c:ext xmlns:c16="http://schemas.microsoft.com/office/drawing/2014/chart" uri="{C3380CC4-5D6E-409C-BE32-E72D297353CC}">
              <c16:uniqueId val="{00000000-22BD-43C4-B213-6528C0381E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348.88</c:v>
                </c:pt>
                <c:pt idx="3">
                  <c:v>381.07</c:v>
                </c:pt>
                <c:pt idx="4">
                  <c:v>367.4</c:v>
                </c:pt>
              </c:numCache>
            </c:numRef>
          </c:val>
          <c:smooth val="0"/>
          <c:extLst>
            <c:ext xmlns:c16="http://schemas.microsoft.com/office/drawing/2014/chart" uri="{C3380CC4-5D6E-409C-BE32-E72D297353CC}">
              <c16:uniqueId val="{00000001-22BD-43C4-B213-6528C0381E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335.09</c:v>
                </c:pt>
                <c:pt idx="1">
                  <c:v>299.82</c:v>
                </c:pt>
                <c:pt idx="2">
                  <c:v>264.42</c:v>
                </c:pt>
                <c:pt idx="3">
                  <c:v>222.16</c:v>
                </c:pt>
                <c:pt idx="4">
                  <c:v>217.28</c:v>
                </c:pt>
              </c:numCache>
            </c:numRef>
          </c:val>
          <c:extLst>
            <c:ext xmlns:c16="http://schemas.microsoft.com/office/drawing/2014/chart" uri="{C3380CC4-5D6E-409C-BE32-E72D297353CC}">
              <c16:uniqueId val="{00000000-2D80-4698-8283-42758CC479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540.38</c:v>
                </c:pt>
                <c:pt idx="3">
                  <c:v>556.47</c:v>
                </c:pt>
                <c:pt idx="4">
                  <c:v>564.99</c:v>
                </c:pt>
              </c:numCache>
            </c:numRef>
          </c:val>
          <c:smooth val="0"/>
          <c:extLst>
            <c:ext xmlns:c16="http://schemas.microsoft.com/office/drawing/2014/chart" uri="{C3380CC4-5D6E-409C-BE32-E72D297353CC}">
              <c16:uniqueId val="{00000001-2D80-4698-8283-42758CC479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91.78</c:v>
                </c:pt>
                <c:pt idx="1">
                  <c:v>94.28</c:v>
                </c:pt>
                <c:pt idx="2">
                  <c:v>101.12</c:v>
                </c:pt>
                <c:pt idx="3">
                  <c:v>100.03</c:v>
                </c:pt>
                <c:pt idx="4">
                  <c:v>97.09</c:v>
                </c:pt>
              </c:numCache>
            </c:numRef>
          </c:val>
          <c:extLst>
            <c:ext xmlns:c16="http://schemas.microsoft.com/office/drawing/2014/chart" uri="{C3380CC4-5D6E-409C-BE32-E72D297353CC}">
              <c16:uniqueId val="{00000000-E005-495D-9F46-F339DFA1CD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83.22</c:v>
                </c:pt>
                <c:pt idx="3">
                  <c:v>78.67</c:v>
                </c:pt>
                <c:pt idx="4">
                  <c:v>80.56</c:v>
                </c:pt>
              </c:numCache>
            </c:numRef>
          </c:val>
          <c:smooth val="0"/>
          <c:extLst>
            <c:ext xmlns:c16="http://schemas.microsoft.com/office/drawing/2014/chart" uri="{C3380CC4-5D6E-409C-BE32-E72D297353CC}">
              <c16:uniqueId val="{00000001-E005-495D-9F46-F339DFA1CD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237.3</c:v>
                </c:pt>
                <c:pt idx="1">
                  <c:v>231.2</c:v>
                </c:pt>
                <c:pt idx="2">
                  <c:v>215.17</c:v>
                </c:pt>
                <c:pt idx="3">
                  <c:v>218.29</c:v>
                </c:pt>
                <c:pt idx="4">
                  <c:v>225.8</c:v>
                </c:pt>
              </c:numCache>
            </c:numRef>
          </c:val>
          <c:extLst>
            <c:ext xmlns:c16="http://schemas.microsoft.com/office/drawing/2014/chart" uri="{C3380CC4-5D6E-409C-BE32-E72D297353CC}">
              <c16:uniqueId val="{00000000-7DAE-445F-8331-D1907A2E4C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234.17</c:v>
                </c:pt>
                <c:pt idx="3">
                  <c:v>257.95</c:v>
                </c:pt>
                <c:pt idx="4">
                  <c:v>260.87</c:v>
                </c:pt>
              </c:numCache>
            </c:numRef>
          </c:val>
          <c:smooth val="0"/>
          <c:extLst>
            <c:ext xmlns:c16="http://schemas.microsoft.com/office/drawing/2014/chart" uri="{C3380CC4-5D6E-409C-BE32-E72D297353CC}">
              <c16:uniqueId val="{00000001-7DAE-445F-8331-D1907A2E4C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神崎町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A9</v>
      </c>
      <c r="X8" s="78"/>
      <c r="Y8" s="78"/>
      <c r="Z8" s="78"/>
      <c r="AA8" s="78"/>
      <c r="AB8" s="78"/>
      <c r="AC8" s="78"/>
      <c r="AD8" s="78" t="str">
        <f>データ!$M$6</f>
        <v>非設置</v>
      </c>
      <c r="AE8" s="78"/>
      <c r="AF8" s="78"/>
      <c r="AG8" s="78"/>
      <c r="AH8" s="78"/>
      <c r="AI8" s="78"/>
      <c r="AJ8" s="78"/>
      <c r="AK8" s="2"/>
      <c r="AL8" s="69">
        <f>データ!$R$6</f>
        <v>5806</v>
      </c>
      <c r="AM8" s="69"/>
      <c r="AN8" s="69"/>
      <c r="AO8" s="69"/>
      <c r="AP8" s="69"/>
      <c r="AQ8" s="69"/>
      <c r="AR8" s="69"/>
      <c r="AS8" s="69"/>
      <c r="AT8" s="37">
        <f>データ!$S$6</f>
        <v>19.899999999999999</v>
      </c>
      <c r="AU8" s="38"/>
      <c r="AV8" s="38"/>
      <c r="AW8" s="38"/>
      <c r="AX8" s="38"/>
      <c r="AY8" s="38"/>
      <c r="AZ8" s="38"/>
      <c r="BA8" s="38"/>
      <c r="BB8" s="58">
        <f>データ!$T$6</f>
        <v>291.76</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88.11</v>
      </c>
      <c r="J10" s="38"/>
      <c r="K10" s="38"/>
      <c r="L10" s="38"/>
      <c r="M10" s="38"/>
      <c r="N10" s="38"/>
      <c r="O10" s="68"/>
      <c r="P10" s="58">
        <f>データ!$P$6</f>
        <v>81.66</v>
      </c>
      <c r="Q10" s="58"/>
      <c r="R10" s="58"/>
      <c r="S10" s="58"/>
      <c r="T10" s="58"/>
      <c r="U10" s="58"/>
      <c r="V10" s="58"/>
      <c r="W10" s="69">
        <f>データ!$Q$6</f>
        <v>4400</v>
      </c>
      <c r="X10" s="69"/>
      <c r="Y10" s="69"/>
      <c r="Z10" s="69"/>
      <c r="AA10" s="69"/>
      <c r="AB10" s="69"/>
      <c r="AC10" s="69"/>
      <c r="AD10" s="2"/>
      <c r="AE10" s="2"/>
      <c r="AF10" s="2"/>
      <c r="AG10" s="2"/>
      <c r="AH10" s="2"/>
      <c r="AI10" s="2"/>
      <c r="AJ10" s="2"/>
      <c r="AK10" s="2"/>
      <c r="AL10" s="69">
        <f>データ!$U$6</f>
        <v>4930</v>
      </c>
      <c r="AM10" s="69"/>
      <c r="AN10" s="69"/>
      <c r="AO10" s="69"/>
      <c r="AP10" s="69"/>
      <c r="AQ10" s="69"/>
      <c r="AR10" s="69"/>
      <c r="AS10" s="69"/>
      <c r="AT10" s="37">
        <f>データ!$V$6</f>
        <v>22.19</v>
      </c>
      <c r="AU10" s="38"/>
      <c r="AV10" s="38"/>
      <c r="AW10" s="38"/>
      <c r="AX10" s="38"/>
      <c r="AY10" s="38"/>
      <c r="AZ10" s="38"/>
      <c r="BA10" s="38"/>
      <c r="BB10" s="58">
        <f>データ!$W$6</f>
        <v>222.17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2" t="s">
        <v>111</v>
      </c>
      <c r="BM16" s="53"/>
      <c r="BN16" s="53"/>
      <c r="BO16" s="53"/>
      <c r="BP16" s="53"/>
      <c r="BQ16" s="53"/>
      <c r="BR16" s="53"/>
      <c r="BS16" s="53"/>
      <c r="BT16" s="53"/>
      <c r="BU16" s="53"/>
      <c r="BV16" s="53"/>
      <c r="BW16" s="53"/>
      <c r="BX16" s="53"/>
      <c r="BY16" s="53"/>
      <c r="BZ16" s="5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2"/>
      <c r="BM17" s="53"/>
      <c r="BN17" s="53"/>
      <c r="BO17" s="53"/>
      <c r="BP17" s="53"/>
      <c r="BQ17" s="53"/>
      <c r="BR17" s="53"/>
      <c r="BS17" s="53"/>
      <c r="BT17" s="53"/>
      <c r="BU17" s="53"/>
      <c r="BV17" s="53"/>
      <c r="BW17" s="53"/>
      <c r="BX17" s="53"/>
      <c r="BY17" s="53"/>
      <c r="BZ17" s="5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2"/>
      <c r="BM18" s="53"/>
      <c r="BN18" s="53"/>
      <c r="BO18" s="53"/>
      <c r="BP18" s="53"/>
      <c r="BQ18" s="53"/>
      <c r="BR18" s="53"/>
      <c r="BS18" s="53"/>
      <c r="BT18" s="53"/>
      <c r="BU18" s="53"/>
      <c r="BV18" s="53"/>
      <c r="BW18" s="53"/>
      <c r="BX18" s="53"/>
      <c r="BY18" s="53"/>
      <c r="BZ18" s="5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2"/>
      <c r="BM19" s="53"/>
      <c r="BN19" s="53"/>
      <c r="BO19" s="53"/>
      <c r="BP19" s="53"/>
      <c r="BQ19" s="53"/>
      <c r="BR19" s="53"/>
      <c r="BS19" s="53"/>
      <c r="BT19" s="53"/>
      <c r="BU19" s="53"/>
      <c r="BV19" s="53"/>
      <c r="BW19" s="53"/>
      <c r="BX19" s="53"/>
      <c r="BY19" s="53"/>
      <c r="BZ19" s="5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2"/>
      <c r="BM20" s="53"/>
      <c r="BN20" s="53"/>
      <c r="BO20" s="53"/>
      <c r="BP20" s="53"/>
      <c r="BQ20" s="53"/>
      <c r="BR20" s="53"/>
      <c r="BS20" s="53"/>
      <c r="BT20" s="53"/>
      <c r="BU20" s="53"/>
      <c r="BV20" s="53"/>
      <c r="BW20" s="53"/>
      <c r="BX20" s="53"/>
      <c r="BY20" s="53"/>
      <c r="BZ20" s="5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2"/>
      <c r="BM21" s="53"/>
      <c r="BN21" s="53"/>
      <c r="BO21" s="53"/>
      <c r="BP21" s="53"/>
      <c r="BQ21" s="53"/>
      <c r="BR21" s="53"/>
      <c r="BS21" s="53"/>
      <c r="BT21" s="53"/>
      <c r="BU21" s="53"/>
      <c r="BV21" s="53"/>
      <c r="BW21" s="53"/>
      <c r="BX21" s="53"/>
      <c r="BY21" s="53"/>
      <c r="BZ21" s="5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2"/>
      <c r="BM22" s="53"/>
      <c r="BN22" s="53"/>
      <c r="BO22" s="53"/>
      <c r="BP22" s="53"/>
      <c r="BQ22" s="53"/>
      <c r="BR22" s="53"/>
      <c r="BS22" s="53"/>
      <c r="BT22" s="53"/>
      <c r="BU22" s="53"/>
      <c r="BV22" s="53"/>
      <c r="BW22" s="53"/>
      <c r="BX22" s="53"/>
      <c r="BY22" s="53"/>
      <c r="BZ22" s="5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2"/>
      <c r="BM23" s="53"/>
      <c r="BN23" s="53"/>
      <c r="BO23" s="53"/>
      <c r="BP23" s="53"/>
      <c r="BQ23" s="53"/>
      <c r="BR23" s="53"/>
      <c r="BS23" s="53"/>
      <c r="BT23" s="53"/>
      <c r="BU23" s="53"/>
      <c r="BV23" s="53"/>
      <c r="BW23" s="53"/>
      <c r="BX23" s="53"/>
      <c r="BY23" s="53"/>
      <c r="BZ23" s="5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2"/>
      <c r="BM24" s="53"/>
      <c r="BN24" s="53"/>
      <c r="BO24" s="53"/>
      <c r="BP24" s="53"/>
      <c r="BQ24" s="53"/>
      <c r="BR24" s="53"/>
      <c r="BS24" s="53"/>
      <c r="BT24" s="53"/>
      <c r="BU24" s="53"/>
      <c r="BV24" s="53"/>
      <c r="BW24" s="53"/>
      <c r="BX24" s="53"/>
      <c r="BY24" s="53"/>
      <c r="BZ24" s="5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2"/>
      <c r="BM25" s="53"/>
      <c r="BN25" s="53"/>
      <c r="BO25" s="53"/>
      <c r="BP25" s="53"/>
      <c r="BQ25" s="53"/>
      <c r="BR25" s="53"/>
      <c r="BS25" s="53"/>
      <c r="BT25" s="53"/>
      <c r="BU25" s="53"/>
      <c r="BV25" s="53"/>
      <c r="BW25" s="53"/>
      <c r="BX25" s="53"/>
      <c r="BY25" s="53"/>
      <c r="BZ25" s="5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2"/>
      <c r="BM26" s="53"/>
      <c r="BN26" s="53"/>
      <c r="BO26" s="53"/>
      <c r="BP26" s="53"/>
      <c r="BQ26" s="53"/>
      <c r="BR26" s="53"/>
      <c r="BS26" s="53"/>
      <c r="BT26" s="53"/>
      <c r="BU26" s="53"/>
      <c r="BV26" s="53"/>
      <c r="BW26" s="53"/>
      <c r="BX26" s="53"/>
      <c r="BY26" s="53"/>
      <c r="BZ26" s="5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2"/>
      <c r="BM27" s="53"/>
      <c r="BN27" s="53"/>
      <c r="BO27" s="53"/>
      <c r="BP27" s="53"/>
      <c r="BQ27" s="53"/>
      <c r="BR27" s="53"/>
      <c r="BS27" s="53"/>
      <c r="BT27" s="53"/>
      <c r="BU27" s="53"/>
      <c r="BV27" s="53"/>
      <c r="BW27" s="53"/>
      <c r="BX27" s="53"/>
      <c r="BY27" s="53"/>
      <c r="BZ27" s="5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2"/>
      <c r="BM28" s="53"/>
      <c r="BN28" s="53"/>
      <c r="BO28" s="53"/>
      <c r="BP28" s="53"/>
      <c r="BQ28" s="53"/>
      <c r="BR28" s="53"/>
      <c r="BS28" s="53"/>
      <c r="BT28" s="53"/>
      <c r="BU28" s="53"/>
      <c r="BV28" s="53"/>
      <c r="BW28" s="53"/>
      <c r="BX28" s="53"/>
      <c r="BY28" s="53"/>
      <c r="BZ28" s="5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2"/>
      <c r="BM29" s="53"/>
      <c r="BN29" s="53"/>
      <c r="BO29" s="53"/>
      <c r="BP29" s="53"/>
      <c r="BQ29" s="53"/>
      <c r="BR29" s="53"/>
      <c r="BS29" s="53"/>
      <c r="BT29" s="53"/>
      <c r="BU29" s="53"/>
      <c r="BV29" s="53"/>
      <c r="BW29" s="53"/>
      <c r="BX29" s="53"/>
      <c r="BY29" s="53"/>
      <c r="BZ29" s="5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2"/>
      <c r="BM30" s="53"/>
      <c r="BN30" s="53"/>
      <c r="BO30" s="53"/>
      <c r="BP30" s="53"/>
      <c r="BQ30" s="53"/>
      <c r="BR30" s="53"/>
      <c r="BS30" s="53"/>
      <c r="BT30" s="53"/>
      <c r="BU30" s="53"/>
      <c r="BV30" s="53"/>
      <c r="BW30" s="53"/>
      <c r="BX30" s="53"/>
      <c r="BY30" s="53"/>
      <c r="BZ30" s="5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2"/>
      <c r="BM31" s="53"/>
      <c r="BN31" s="53"/>
      <c r="BO31" s="53"/>
      <c r="BP31" s="53"/>
      <c r="BQ31" s="53"/>
      <c r="BR31" s="53"/>
      <c r="BS31" s="53"/>
      <c r="BT31" s="53"/>
      <c r="BU31" s="53"/>
      <c r="BV31" s="53"/>
      <c r="BW31" s="53"/>
      <c r="BX31" s="53"/>
      <c r="BY31" s="53"/>
      <c r="BZ31" s="5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2"/>
      <c r="BM32" s="53"/>
      <c r="BN32" s="53"/>
      <c r="BO32" s="53"/>
      <c r="BP32" s="53"/>
      <c r="BQ32" s="53"/>
      <c r="BR32" s="53"/>
      <c r="BS32" s="53"/>
      <c r="BT32" s="53"/>
      <c r="BU32" s="53"/>
      <c r="BV32" s="53"/>
      <c r="BW32" s="53"/>
      <c r="BX32" s="53"/>
      <c r="BY32" s="53"/>
      <c r="BZ32" s="5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2"/>
      <c r="BM33" s="53"/>
      <c r="BN33" s="53"/>
      <c r="BO33" s="53"/>
      <c r="BP33" s="53"/>
      <c r="BQ33" s="53"/>
      <c r="BR33" s="53"/>
      <c r="BS33" s="53"/>
      <c r="BT33" s="53"/>
      <c r="BU33" s="53"/>
      <c r="BV33" s="53"/>
      <c r="BW33" s="53"/>
      <c r="BX33" s="53"/>
      <c r="BY33" s="53"/>
      <c r="BZ33" s="5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2"/>
      <c r="BM34" s="53"/>
      <c r="BN34" s="53"/>
      <c r="BO34" s="53"/>
      <c r="BP34" s="53"/>
      <c r="BQ34" s="53"/>
      <c r="BR34" s="53"/>
      <c r="BS34" s="53"/>
      <c r="BT34" s="53"/>
      <c r="BU34" s="53"/>
      <c r="BV34" s="53"/>
      <c r="BW34" s="53"/>
      <c r="BX34" s="53"/>
      <c r="BY34" s="53"/>
      <c r="BZ34" s="5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2"/>
      <c r="BM35" s="53"/>
      <c r="BN35" s="53"/>
      <c r="BO35" s="53"/>
      <c r="BP35" s="53"/>
      <c r="BQ35" s="53"/>
      <c r="BR35" s="53"/>
      <c r="BS35" s="53"/>
      <c r="BT35" s="53"/>
      <c r="BU35" s="53"/>
      <c r="BV35" s="53"/>
      <c r="BW35" s="53"/>
      <c r="BX35" s="53"/>
      <c r="BY35" s="53"/>
      <c r="BZ35" s="5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2"/>
      <c r="BM36" s="53"/>
      <c r="BN36" s="53"/>
      <c r="BO36" s="53"/>
      <c r="BP36" s="53"/>
      <c r="BQ36" s="53"/>
      <c r="BR36" s="53"/>
      <c r="BS36" s="53"/>
      <c r="BT36" s="53"/>
      <c r="BU36" s="53"/>
      <c r="BV36" s="53"/>
      <c r="BW36" s="53"/>
      <c r="BX36" s="53"/>
      <c r="BY36" s="53"/>
      <c r="BZ36" s="5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2"/>
      <c r="BM37" s="53"/>
      <c r="BN37" s="53"/>
      <c r="BO37" s="53"/>
      <c r="BP37" s="53"/>
      <c r="BQ37" s="53"/>
      <c r="BR37" s="53"/>
      <c r="BS37" s="53"/>
      <c r="BT37" s="53"/>
      <c r="BU37" s="53"/>
      <c r="BV37" s="53"/>
      <c r="BW37" s="53"/>
      <c r="BX37" s="53"/>
      <c r="BY37" s="53"/>
      <c r="BZ37" s="5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2"/>
      <c r="BM38" s="53"/>
      <c r="BN38" s="53"/>
      <c r="BO38" s="53"/>
      <c r="BP38" s="53"/>
      <c r="BQ38" s="53"/>
      <c r="BR38" s="53"/>
      <c r="BS38" s="53"/>
      <c r="BT38" s="53"/>
      <c r="BU38" s="53"/>
      <c r="BV38" s="53"/>
      <c r="BW38" s="53"/>
      <c r="BX38" s="53"/>
      <c r="BY38" s="53"/>
      <c r="BZ38" s="5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2"/>
      <c r="BM39" s="53"/>
      <c r="BN39" s="53"/>
      <c r="BO39" s="53"/>
      <c r="BP39" s="53"/>
      <c r="BQ39" s="53"/>
      <c r="BR39" s="53"/>
      <c r="BS39" s="53"/>
      <c r="BT39" s="53"/>
      <c r="BU39" s="53"/>
      <c r="BV39" s="53"/>
      <c r="BW39" s="53"/>
      <c r="BX39" s="53"/>
      <c r="BY39" s="53"/>
      <c r="BZ39" s="5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2"/>
      <c r="BM40" s="53"/>
      <c r="BN40" s="53"/>
      <c r="BO40" s="53"/>
      <c r="BP40" s="53"/>
      <c r="BQ40" s="53"/>
      <c r="BR40" s="53"/>
      <c r="BS40" s="53"/>
      <c r="BT40" s="53"/>
      <c r="BU40" s="53"/>
      <c r="BV40" s="53"/>
      <c r="BW40" s="53"/>
      <c r="BX40" s="53"/>
      <c r="BY40" s="53"/>
      <c r="BZ40" s="5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2"/>
      <c r="BM41" s="53"/>
      <c r="BN41" s="53"/>
      <c r="BO41" s="53"/>
      <c r="BP41" s="53"/>
      <c r="BQ41" s="53"/>
      <c r="BR41" s="53"/>
      <c r="BS41" s="53"/>
      <c r="BT41" s="53"/>
      <c r="BU41" s="53"/>
      <c r="BV41" s="53"/>
      <c r="BW41" s="53"/>
      <c r="BX41" s="53"/>
      <c r="BY41" s="53"/>
      <c r="BZ41" s="5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2"/>
      <c r="BM42" s="53"/>
      <c r="BN42" s="53"/>
      <c r="BO42" s="53"/>
      <c r="BP42" s="53"/>
      <c r="BQ42" s="53"/>
      <c r="BR42" s="53"/>
      <c r="BS42" s="53"/>
      <c r="BT42" s="53"/>
      <c r="BU42" s="53"/>
      <c r="BV42" s="53"/>
      <c r="BW42" s="53"/>
      <c r="BX42" s="53"/>
      <c r="BY42" s="53"/>
      <c r="BZ42" s="5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2"/>
      <c r="BM43" s="53"/>
      <c r="BN43" s="53"/>
      <c r="BO43" s="53"/>
      <c r="BP43" s="53"/>
      <c r="BQ43" s="53"/>
      <c r="BR43" s="53"/>
      <c r="BS43" s="53"/>
      <c r="BT43" s="53"/>
      <c r="BU43" s="53"/>
      <c r="BV43" s="53"/>
      <c r="BW43" s="53"/>
      <c r="BX43" s="53"/>
      <c r="BY43" s="53"/>
      <c r="BZ43" s="5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2"/>
      <c r="BM44" s="53"/>
      <c r="BN44" s="53"/>
      <c r="BO44" s="53"/>
      <c r="BP44" s="53"/>
      <c r="BQ44" s="53"/>
      <c r="BR44" s="53"/>
      <c r="BS44" s="53"/>
      <c r="BT44" s="53"/>
      <c r="BU44" s="53"/>
      <c r="BV44" s="53"/>
      <c r="BW44" s="53"/>
      <c r="BX44" s="53"/>
      <c r="BY44" s="53"/>
      <c r="BZ44" s="5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Xb0vT4TLYHcFSXoXstpr2depPVFeMgi7FVphxGNTrMtcmMx3wt1StiCKlEIaWqejjRYHt56W84EYc1coLdXPQ==" saltValue="H8LYVkJK8HBmNGAaSnVf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123421</v>
      </c>
      <c r="D6" s="20">
        <f t="shared" si="3"/>
        <v>46</v>
      </c>
      <c r="E6" s="20">
        <f t="shared" si="3"/>
        <v>1</v>
      </c>
      <c r="F6" s="20">
        <f t="shared" si="3"/>
        <v>0</v>
      </c>
      <c r="G6" s="20">
        <f t="shared" si="3"/>
        <v>1</v>
      </c>
      <c r="H6" s="20" t="str">
        <f t="shared" si="3"/>
        <v>千葉県　神崎町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88.11</v>
      </c>
      <c r="P6" s="21">
        <f t="shared" si="3"/>
        <v>81.66</v>
      </c>
      <c r="Q6" s="21">
        <f t="shared" si="3"/>
        <v>4400</v>
      </c>
      <c r="R6" s="21">
        <f t="shared" si="3"/>
        <v>5806</v>
      </c>
      <c r="S6" s="21">
        <f t="shared" si="3"/>
        <v>19.899999999999999</v>
      </c>
      <c r="T6" s="21">
        <f t="shared" si="3"/>
        <v>291.76</v>
      </c>
      <c r="U6" s="21">
        <f t="shared" si="3"/>
        <v>4930</v>
      </c>
      <c r="V6" s="21">
        <f t="shared" si="3"/>
        <v>22.19</v>
      </c>
      <c r="W6" s="21">
        <f t="shared" si="3"/>
        <v>222.17</v>
      </c>
      <c r="X6" s="22">
        <f>IF(X7="",NA(),X7)</f>
        <v>121.23</v>
      </c>
      <c r="Y6" s="22">
        <f t="shared" ref="Y6:AG6" si="4">IF(Y7="",NA(),Y7)</f>
        <v>120.6</v>
      </c>
      <c r="Z6" s="22">
        <f t="shared" si="4"/>
        <v>124.36</v>
      </c>
      <c r="AA6" s="22">
        <f t="shared" si="4"/>
        <v>122.02</v>
      </c>
      <c r="AB6" s="22">
        <f t="shared" si="4"/>
        <v>118.82</v>
      </c>
      <c r="AC6" s="22">
        <f t="shared" si="4"/>
        <v>104.47</v>
      </c>
      <c r="AD6" s="22">
        <f t="shared" si="4"/>
        <v>103.81</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25.29</v>
      </c>
      <c r="AQ6" s="22">
        <f t="shared" si="5"/>
        <v>22.71</v>
      </c>
      <c r="AR6" s="22">
        <f t="shared" si="5"/>
        <v>6.17</v>
      </c>
      <c r="AS6" s="21" t="str">
        <f>IF(AS7="","",IF(AS7="-","【-】","【"&amp;SUBSTITUTE(TEXT(AS7,"#,##0.00"),"-","△")&amp;"】"))</f>
        <v>【1.30】</v>
      </c>
      <c r="AT6" s="22">
        <f>IF(AT7="",NA(),AT7)</f>
        <v>375.96</v>
      </c>
      <c r="AU6" s="22">
        <f t="shared" ref="AU6:BC6" si="6">IF(AU7="",NA(),AU7)</f>
        <v>454.36</v>
      </c>
      <c r="AV6" s="22">
        <f t="shared" si="6"/>
        <v>522.32000000000005</v>
      </c>
      <c r="AW6" s="22">
        <f t="shared" si="6"/>
        <v>518.85</v>
      </c>
      <c r="AX6" s="22">
        <f t="shared" si="6"/>
        <v>496.76</v>
      </c>
      <c r="AY6" s="22">
        <f t="shared" si="6"/>
        <v>293.23</v>
      </c>
      <c r="AZ6" s="22">
        <f t="shared" si="6"/>
        <v>300.14</v>
      </c>
      <c r="BA6" s="22">
        <f t="shared" si="6"/>
        <v>348.88</v>
      </c>
      <c r="BB6" s="22">
        <f t="shared" si="6"/>
        <v>381.07</v>
      </c>
      <c r="BC6" s="22">
        <f t="shared" si="6"/>
        <v>367.4</v>
      </c>
      <c r="BD6" s="21" t="str">
        <f>IF(BD7="","",IF(BD7="-","【-】","【"&amp;SUBSTITUTE(TEXT(BD7,"#,##0.00"),"-","△")&amp;"】"))</f>
        <v>【261.51】</v>
      </c>
      <c r="BE6" s="22">
        <f>IF(BE7="",NA(),BE7)</f>
        <v>335.09</v>
      </c>
      <c r="BF6" s="22">
        <f t="shared" ref="BF6:BN6" si="7">IF(BF7="",NA(),BF7)</f>
        <v>299.82</v>
      </c>
      <c r="BG6" s="22">
        <f t="shared" si="7"/>
        <v>264.42</v>
      </c>
      <c r="BH6" s="22">
        <f t="shared" si="7"/>
        <v>222.16</v>
      </c>
      <c r="BI6" s="22">
        <f t="shared" si="7"/>
        <v>217.28</v>
      </c>
      <c r="BJ6" s="22">
        <f t="shared" si="7"/>
        <v>542.29999999999995</v>
      </c>
      <c r="BK6" s="22">
        <f t="shared" si="7"/>
        <v>566.65</v>
      </c>
      <c r="BL6" s="22">
        <f t="shared" si="7"/>
        <v>540.38</v>
      </c>
      <c r="BM6" s="22">
        <f t="shared" si="7"/>
        <v>556.47</v>
      </c>
      <c r="BN6" s="22">
        <f t="shared" si="7"/>
        <v>564.99</v>
      </c>
      <c r="BO6" s="21" t="str">
        <f>IF(BO7="","",IF(BO7="-","【-】","【"&amp;SUBSTITUTE(TEXT(BO7,"#,##0.00"),"-","△")&amp;"】"))</f>
        <v>【265.16】</v>
      </c>
      <c r="BP6" s="22">
        <f>IF(BP7="",NA(),BP7)</f>
        <v>91.78</v>
      </c>
      <c r="BQ6" s="22">
        <f t="shared" ref="BQ6:BY6" si="8">IF(BQ7="",NA(),BQ7)</f>
        <v>94.28</v>
      </c>
      <c r="BR6" s="22">
        <f t="shared" si="8"/>
        <v>101.12</v>
      </c>
      <c r="BS6" s="22">
        <f t="shared" si="8"/>
        <v>100.03</v>
      </c>
      <c r="BT6" s="22">
        <f t="shared" si="8"/>
        <v>97.09</v>
      </c>
      <c r="BU6" s="22">
        <f t="shared" si="8"/>
        <v>87.51</v>
      </c>
      <c r="BV6" s="22">
        <f t="shared" si="8"/>
        <v>84.77</v>
      </c>
      <c r="BW6" s="22">
        <f t="shared" si="8"/>
        <v>83.22</v>
      </c>
      <c r="BX6" s="22">
        <f t="shared" si="8"/>
        <v>78.67</v>
      </c>
      <c r="BY6" s="22">
        <f t="shared" si="8"/>
        <v>80.56</v>
      </c>
      <c r="BZ6" s="21" t="str">
        <f>IF(BZ7="","",IF(BZ7="-","【-】","【"&amp;SUBSTITUTE(TEXT(BZ7,"#,##0.00"),"-","△")&amp;"】"))</f>
        <v>【102.35】</v>
      </c>
      <c r="CA6" s="22">
        <f>IF(CA7="",NA(),CA7)</f>
        <v>237.3</v>
      </c>
      <c r="CB6" s="22">
        <f t="shared" ref="CB6:CJ6" si="9">IF(CB7="",NA(),CB7)</f>
        <v>231.2</v>
      </c>
      <c r="CC6" s="22">
        <f t="shared" si="9"/>
        <v>215.17</v>
      </c>
      <c r="CD6" s="22">
        <f t="shared" si="9"/>
        <v>218.29</v>
      </c>
      <c r="CE6" s="22">
        <f t="shared" si="9"/>
        <v>225.8</v>
      </c>
      <c r="CF6" s="22">
        <f t="shared" si="9"/>
        <v>218.42</v>
      </c>
      <c r="CG6" s="22">
        <f t="shared" si="9"/>
        <v>227.27</v>
      </c>
      <c r="CH6" s="22">
        <f t="shared" si="9"/>
        <v>234.17</v>
      </c>
      <c r="CI6" s="22">
        <f t="shared" si="9"/>
        <v>257.95</v>
      </c>
      <c r="CJ6" s="22">
        <f t="shared" si="9"/>
        <v>260.87</v>
      </c>
      <c r="CK6" s="21" t="str">
        <f>IF(CK7="","",IF(CK7="-","【-】","【"&amp;SUBSTITUTE(TEXT(CK7,"#,##0.00"),"-","△")&amp;"】"))</f>
        <v>【167.74】</v>
      </c>
      <c r="CL6" s="22">
        <f>IF(CL7="",NA(),CL7)</f>
        <v>36.869999999999997</v>
      </c>
      <c r="CM6" s="22">
        <f t="shared" ref="CM6:CU6" si="10">IF(CM7="",NA(),CM7)</f>
        <v>36.25</v>
      </c>
      <c r="CN6" s="22">
        <f t="shared" si="10"/>
        <v>35.950000000000003</v>
      </c>
      <c r="CO6" s="22">
        <f t="shared" si="10"/>
        <v>36.950000000000003</v>
      </c>
      <c r="CP6" s="22">
        <f t="shared" si="10"/>
        <v>37.46</v>
      </c>
      <c r="CQ6" s="22">
        <f t="shared" si="10"/>
        <v>50.24</v>
      </c>
      <c r="CR6" s="22">
        <f t="shared" si="10"/>
        <v>50.29</v>
      </c>
      <c r="CS6" s="22">
        <f t="shared" si="10"/>
        <v>41.06</v>
      </c>
      <c r="CT6" s="22">
        <f t="shared" si="10"/>
        <v>39.94</v>
      </c>
      <c r="CU6" s="22">
        <f t="shared" si="10"/>
        <v>40.19</v>
      </c>
      <c r="CV6" s="21" t="str">
        <f>IF(CV7="","",IF(CV7="-","【-】","【"&amp;SUBSTITUTE(TEXT(CV7,"#,##0.00"),"-","△")&amp;"】"))</f>
        <v>【60.29】</v>
      </c>
      <c r="CW6" s="22">
        <f>IF(CW7="",NA(),CW7)</f>
        <v>96.19</v>
      </c>
      <c r="CX6" s="22">
        <f t="shared" ref="CX6:DF6" si="11">IF(CX7="",NA(),CX7)</f>
        <v>97.62</v>
      </c>
      <c r="CY6" s="22">
        <f t="shared" si="11"/>
        <v>97.91</v>
      </c>
      <c r="CZ6" s="22">
        <f t="shared" si="11"/>
        <v>98.88</v>
      </c>
      <c r="DA6" s="22">
        <f t="shared" si="11"/>
        <v>96.41</v>
      </c>
      <c r="DB6" s="22">
        <f t="shared" si="11"/>
        <v>78.650000000000006</v>
      </c>
      <c r="DC6" s="22">
        <f t="shared" si="11"/>
        <v>77.73</v>
      </c>
      <c r="DD6" s="22">
        <f t="shared" si="11"/>
        <v>72.42</v>
      </c>
      <c r="DE6" s="22">
        <f t="shared" si="11"/>
        <v>69.41</v>
      </c>
      <c r="DF6" s="22">
        <f t="shared" si="11"/>
        <v>71.52</v>
      </c>
      <c r="DG6" s="21" t="str">
        <f>IF(DG7="","",IF(DG7="-","【-】","【"&amp;SUBSTITUTE(TEXT(DG7,"#,##0.00"),"-","△")&amp;"】"))</f>
        <v>【90.12】</v>
      </c>
      <c r="DH6" s="22">
        <f>IF(DH7="",NA(),DH7)</f>
        <v>46.05</v>
      </c>
      <c r="DI6" s="22">
        <f t="shared" ref="DI6:DQ6" si="12">IF(DI7="",NA(),DI7)</f>
        <v>48.41</v>
      </c>
      <c r="DJ6" s="22">
        <f t="shared" si="12"/>
        <v>50.74</v>
      </c>
      <c r="DK6" s="22">
        <f t="shared" si="12"/>
        <v>52.35</v>
      </c>
      <c r="DL6" s="22">
        <f t="shared" si="12"/>
        <v>54.11</v>
      </c>
      <c r="DM6" s="22">
        <f t="shared" si="12"/>
        <v>45.14</v>
      </c>
      <c r="DN6" s="22">
        <f t="shared" si="12"/>
        <v>45.85</v>
      </c>
      <c r="DO6" s="22">
        <f t="shared" si="12"/>
        <v>52.73</v>
      </c>
      <c r="DP6" s="22">
        <f t="shared" si="12"/>
        <v>53.25</v>
      </c>
      <c r="DQ6" s="22">
        <f t="shared" si="12"/>
        <v>53.4</v>
      </c>
      <c r="DR6" s="21" t="str">
        <f>IF(DR7="","",IF(DR7="-","【-】","【"&amp;SUBSTITUTE(TEXT(DR7,"#,##0.00"),"-","△")&amp;"】"))</f>
        <v>【50.88】</v>
      </c>
      <c r="DS6" s="22">
        <f>IF(DS7="",NA(),DS7)</f>
        <v>0.28999999999999998</v>
      </c>
      <c r="DT6" s="21">
        <f t="shared" ref="DT6:EB6" si="13">IF(DT7="",NA(),DT7)</f>
        <v>0</v>
      </c>
      <c r="DU6" s="21">
        <f t="shared" si="13"/>
        <v>0</v>
      </c>
      <c r="DV6" s="21">
        <f t="shared" si="13"/>
        <v>0</v>
      </c>
      <c r="DW6" s="21">
        <f t="shared" si="13"/>
        <v>0</v>
      </c>
      <c r="DX6" s="22">
        <f t="shared" si="13"/>
        <v>13.58</v>
      </c>
      <c r="DY6" s="22">
        <f t="shared" si="13"/>
        <v>14.13</v>
      </c>
      <c r="DZ6" s="22">
        <f t="shared" si="13"/>
        <v>19.91</v>
      </c>
      <c r="EA6" s="22">
        <f t="shared" si="13"/>
        <v>23.02</v>
      </c>
      <c r="EB6" s="22">
        <f t="shared" si="13"/>
        <v>21.86</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0.81</v>
      </c>
      <c r="EL6" s="22">
        <f t="shared" si="14"/>
        <v>0.38</v>
      </c>
      <c r="EM6" s="22">
        <f t="shared" si="14"/>
        <v>0.51</v>
      </c>
      <c r="EN6" s="21" t="str">
        <f>IF(EN7="","",IF(EN7="-","【-】","【"&amp;SUBSTITUTE(TEXT(EN7,"#,##0.00"),"-","△")&amp;"】"))</f>
        <v>【0.66】</v>
      </c>
    </row>
    <row r="7" spans="1:144" s="23" customFormat="1" x14ac:dyDescent="0.15">
      <c r="A7" s="15"/>
      <c r="B7" s="24">
        <v>2021</v>
      </c>
      <c r="C7" s="24">
        <v>123421</v>
      </c>
      <c r="D7" s="24">
        <v>46</v>
      </c>
      <c r="E7" s="24">
        <v>1</v>
      </c>
      <c r="F7" s="24">
        <v>0</v>
      </c>
      <c r="G7" s="24">
        <v>1</v>
      </c>
      <c r="H7" s="24" t="s">
        <v>93</v>
      </c>
      <c r="I7" s="24" t="s">
        <v>94</v>
      </c>
      <c r="J7" s="24" t="s">
        <v>95</v>
      </c>
      <c r="K7" s="24" t="s">
        <v>96</v>
      </c>
      <c r="L7" s="24" t="s">
        <v>97</v>
      </c>
      <c r="M7" s="24" t="s">
        <v>98</v>
      </c>
      <c r="N7" s="25" t="s">
        <v>99</v>
      </c>
      <c r="O7" s="25">
        <v>88.11</v>
      </c>
      <c r="P7" s="25">
        <v>81.66</v>
      </c>
      <c r="Q7" s="25">
        <v>4400</v>
      </c>
      <c r="R7" s="25">
        <v>5806</v>
      </c>
      <c r="S7" s="25">
        <v>19.899999999999999</v>
      </c>
      <c r="T7" s="25">
        <v>291.76</v>
      </c>
      <c r="U7" s="25">
        <v>4930</v>
      </c>
      <c r="V7" s="25">
        <v>22.19</v>
      </c>
      <c r="W7" s="25">
        <v>222.17</v>
      </c>
      <c r="X7" s="25">
        <v>121.23</v>
      </c>
      <c r="Y7" s="25">
        <v>120.6</v>
      </c>
      <c r="Z7" s="25">
        <v>124.36</v>
      </c>
      <c r="AA7" s="25">
        <v>122.02</v>
      </c>
      <c r="AB7" s="25">
        <v>118.82</v>
      </c>
      <c r="AC7" s="25">
        <v>104.47</v>
      </c>
      <c r="AD7" s="25">
        <v>103.81</v>
      </c>
      <c r="AE7" s="25">
        <v>108.22</v>
      </c>
      <c r="AF7" s="25">
        <v>114.22</v>
      </c>
      <c r="AG7" s="25">
        <v>108.19</v>
      </c>
      <c r="AH7" s="25">
        <v>111.39</v>
      </c>
      <c r="AI7" s="25">
        <v>0</v>
      </c>
      <c r="AJ7" s="25">
        <v>0</v>
      </c>
      <c r="AK7" s="25">
        <v>0</v>
      </c>
      <c r="AL7" s="25">
        <v>0</v>
      </c>
      <c r="AM7" s="25">
        <v>0</v>
      </c>
      <c r="AN7" s="25">
        <v>16.399999999999999</v>
      </c>
      <c r="AO7" s="25">
        <v>25.66</v>
      </c>
      <c r="AP7" s="25">
        <v>25.29</v>
      </c>
      <c r="AQ7" s="25">
        <v>22.71</v>
      </c>
      <c r="AR7" s="25">
        <v>6.17</v>
      </c>
      <c r="AS7" s="25">
        <v>1.3</v>
      </c>
      <c r="AT7" s="25">
        <v>375.96</v>
      </c>
      <c r="AU7" s="25">
        <v>454.36</v>
      </c>
      <c r="AV7" s="25">
        <v>522.32000000000005</v>
      </c>
      <c r="AW7" s="25">
        <v>518.85</v>
      </c>
      <c r="AX7" s="25">
        <v>496.76</v>
      </c>
      <c r="AY7" s="25">
        <v>293.23</v>
      </c>
      <c r="AZ7" s="25">
        <v>300.14</v>
      </c>
      <c r="BA7" s="25">
        <v>348.88</v>
      </c>
      <c r="BB7" s="25">
        <v>381.07</v>
      </c>
      <c r="BC7" s="25">
        <v>367.4</v>
      </c>
      <c r="BD7" s="25">
        <v>261.51</v>
      </c>
      <c r="BE7" s="25">
        <v>335.09</v>
      </c>
      <c r="BF7" s="25">
        <v>299.82</v>
      </c>
      <c r="BG7" s="25">
        <v>264.42</v>
      </c>
      <c r="BH7" s="25">
        <v>222.16</v>
      </c>
      <c r="BI7" s="25">
        <v>217.28</v>
      </c>
      <c r="BJ7" s="25">
        <v>542.29999999999995</v>
      </c>
      <c r="BK7" s="25">
        <v>566.65</v>
      </c>
      <c r="BL7" s="25">
        <v>540.38</v>
      </c>
      <c r="BM7" s="25">
        <v>556.47</v>
      </c>
      <c r="BN7" s="25">
        <v>564.99</v>
      </c>
      <c r="BO7" s="25">
        <v>265.16000000000003</v>
      </c>
      <c r="BP7" s="25">
        <v>91.78</v>
      </c>
      <c r="BQ7" s="25">
        <v>94.28</v>
      </c>
      <c r="BR7" s="25">
        <v>101.12</v>
      </c>
      <c r="BS7" s="25">
        <v>100.03</v>
      </c>
      <c r="BT7" s="25">
        <v>97.09</v>
      </c>
      <c r="BU7" s="25">
        <v>87.51</v>
      </c>
      <c r="BV7" s="25">
        <v>84.77</v>
      </c>
      <c r="BW7" s="25">
        <v>83.22</v>
      </c>
      <c r="BX7" s="25">
        <v>78.67</v>
      </c>
      <c r="BY7" s="25">
        <v>80.56</v>
      </c>
      <c r="BZ7" s="25">
        <v>102.35</v>
      </c>
      <c r="CA7" s="25">
        <v>237.3</v>
      </c>
      <c r="CB7" s="25">
        <v>231.2</v>
      </c>
      <c r="CC7" s="25">
        <v>215.17</v>
      </c>
      <c r="CD7" s="25">
        <v>218.29</v>
      </c>
      <c r="CE7" s="25">
        <v>225.8</v>
      </c>
      <c r="CF7" s="25">
        <v>218.42</v>
      </c>
      <c r="CG7" s="25">
        <v>227.27</v>
      </c>
      <c r="CH7" s="25">
        <v>234.17</v>
      </c>
      <c r="CI7" s="25">
        <v>257.95</v>
      </c>
      <c r="CJ7" s="25">
        <v>260.87</v>
      </c>
      <c r="CK7" s="25">
        <v>167.74</v>
      </c>
      <c r="CL7" s="25">
        <v>36.869999999999997</v>
      </c>
      <c r="CM7" s="25">
        <v>36.25</v>
      </c>
      <c r="CN7" s="25">
        <v>35.950000000000003</v>
      </c>
      <c r="CO7" s="25">
        <v>36.950000000000003</v>
      </c>
      <c r="CP7" s="25">
        <v>37.46</v>
      </c>
      <c r="CQ7" s="25">
        <v>50.24</v>
      </c>
      <c r="CR7" s="25">
        <v>50.29</v>
      </c>
      <c r="CS7" s="25">
        <v>41.06</v>
      </c>
      <c r="CT7" s="25">
        <v>39.94</v>
      </c>
      <c r="CU7" s="25">
        <v>40.19</v>
      </c>
      <c r="CV7" s="25">
        <v>60.29</v>
      </c>
      <c r="CW7" s="25">
        <v>96.19</v>
      </c>
      <c r="CX7" s="25">
        <v>97.62</v>
      </c>
      <c r="CY7" s="25">
        <v>97.91</v>
      </c>
      <c r="CZ7" s="25">
        <v>98.88</v>
      </c>
      <c r="DA7" s="25">
        <v>96.41</v>
      </c>
      <c r="DB7" s="25">
        <v>78.650000000000006</v>
      </c>
      <c r="DC7" s="25">
        <v>77.73</v>
      </c>
      <c r="DD7" s="25">
        <v>72.42</v>
      </c>
      <c r="DE7" s="25">
        <v>69.41</v>
      </c>
      <c r="DF7" s="25">
        <v>71.52</v>
      </c>
      <c r="DG7" s="25">
        <v>90.12</v>
      </c>
      <c r="DH7" s="25">
        <v>46.05</v>
      </c>
      <c r="DI7" s="25">
        <v>48.41</v>
      </c>
      <c r="DJ7" s="25">
        <v>50.74</v>
      </c>
      <c r="DK7" s="25">
        <v>52.35</v>
      </c>
      <c r="DL7" s="25">
        <v>54.11</v>
      </c>
      <c r="DM7" s="25">
        <v>45.14</v>
      </c>
      <c r="DN7" s="25">
        <v>45.85</v>
      </c>
      <c r="DO7" s="25">
        <v>52.73</v>
      </c>
      <c r="DP7" s="25">
        <v>53.25</v>
      </c>
      <c r="DQ7" s="25">
        <v>53.4</v>
      </c>
      <c r="DR7" s="25">
        <v>50.88</v>
      </c>
      <c r="DS7" s="25">
        <v>0.28999999999999998</v>
      </c>
      <c r="DT7" s="25">
        <v>0</v>
      </c>
      <c r="DU7" s="25">
        <v>0</v>
      </c>
      <c r="DV7" s="25">
        <v>0</v>
      </c>
      <c r="DW7" s="25">
        <v>0</v>
      </c>
      <c r="DX7" s="25">
        <v>13.58</v>
      </c>
      <c r="DY7" s="25">
        <v>14.13</v>
      </c>
      <c r="DZ7" s="25">
        <v>19.91</v>
      </c>
      <c r="EA7" s="25">
        <v>23.02</v>
      </c>
      <c r="EB7" s="25">
        <v>21.86</v>
      </c>
      <c r="EC7" s="25">
        <v>22.3</v>
      </c>
      <c r="ED7" s="25">
        <v>0</v>
      </c>
      <c r="EE7" s="25">
        <v>0</v>
      </c>
      <c r="EF7" s="25">
        <v>0</v>
      </c>
      <c r="EG7" s="25">
        <v>0</v>
      </c>
      <c r="EH7" s="25">
        <v>0</v>
      </c>
      <c r="EI7" s="25">
        <v>0.44</v>
      </c>
      <c r="EJ7" s="25">
        <v>0.52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2023-01-23T00:58:53Z</cp:lastPrinted>
  <dcterms:created xsi:type="dcterms:W3CDTF">2022-12-01T00:56:27Z</dcterms:created>
  <dcterms:modified xsi:type="dcterms:W3CDTF">2023-03-06T00:32:54Z</dcterms:modified>
  <cp:category/>
</cp:coreProperties>
</file>